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0" i="1"/>
  <c r="H9"/>
  <c r="H33"/>
  <c r="H8" l="1"/>
  <c r="H14" l="1"/>
  <c r="D88"/>
  <c r="D86" s="1"/>
  <c r="H23" l="1"/>
  <c r="H24"/>
  <c r="J41" l="1"/>
  <c r="I71" l="1"/>
  <c r="G23"/>
  <c r="D87" l="1"/>
  <c r="H86"/>
  <c r="I86" s="1"/>
  <c r="I10" l="1"/>
  <c r="G22"/>
  <c r="E86"/>
  <c r="F86"/>
  <c r="G86"/>
  <c r="J86"/>
  <c r="K86"/>
  <c r="I85"/>
  <c r="I83"/>
  <c r="H83"/>
  <c r="H84"/>
  <c r="H85"/>
  <c r="D89"/>
  <c r="E82"/>
  <c r="F82"/>
  <c r="G82"/>
  <c r="J82"/>
  <c r="K82"/>
  <c r="H16"/>
  <c r="D83" l="1"/>
  <c r="H11"/>
  <c r="D84"/>
  <c r="H82"/>
  <c r="D85"/>
  <c r="I82"/>
  <c r="G14"/>
  <c r="G21" l="1"/>
  <c r="D82"/>
  <c r="G9"/>
  <c r="H21"/>
  <c r="D28"/>
  <c r="D27"/>
  <c r="D26"/>
  <c r="H15" l="1"/>
  <c r="G10"/>
  <c r="G15"/>
  <c r="J33"/>
  <c r="G67" l="1"/>
  <c r="G71"/>
  <c r="K15" l="1"/>
  <c r="J15"/>
  <c r="I15"/>
  <c r="I37"/>
  <c r="J37"/>
  <c r="F23" l="1"/>
  <c r="E9" l="1"/>
  <c r="F9"/>
  <c r="I9"/>
  <c r="J9"/>
  <c r="K9"/>
  <c r="E71"/>
  <c r="K71"/>
  <c r="J71"/>
  <c r="H71"/>
  <c r="F71"/>
  <c r="F14"/>
  <c r="K16"/>
  <c r="K11" s="1"/>
  <c r="J16"/>
  <c r="J11" s="1"/>
  <c r="I16"/>
  <c r="G16"/>
  <c r="G11" s="1"/>
  <c r="G8" s="1"/>
  <c r="E16"/>
  <c r="E14"/>
  <c r="F11"/>
  <c r="K65"/>
  <c r="J65"/>
  <c r="I65"/>
  <c r="H65"/>
  <c r="G65"/>
  <c r="F65"/>
  <c r="E65"/>
  <c r="F80"/>
  <c r="D80" s="1"/>
  <c r="D81"/>
  <c r="E67"/>
  <c r="E57"/>
  <c r="F57"/>
  <c r="G57"/>
  <c r="H57"/>
  <c r="I57"/>
  <c r="J57"/>
  <c r="E53"/>
  <c r="F53"/>
  <c r="G53"/>
  <c r="H53"/>
  <c r="J53"/>
  <c r="K53"/>
  <c r="E49"/>
  <c r="F49"/>
  <c r="G49"/>
  <c r="H49"/>
  <c r="I49"/>
  <c r="J49"/>
  <c r="E45"/>
  <c r="F45"/>
  <c r="G45"/>
  <c r="H45"/>
  <c r="I45"/>
  <c r="J45"/>
  <c r="E41"/>
  <c r="F41"/>
  <c r="G41"/>
  <c r="H41"/>
  <c r="I41"/>
  <c r="K41"/>
  <c r="E37"/>
  <c r="F37"/>
  <c r="G37"/>
  <c r="H37"/>
  <c r="K37"/>
  <c r="E33"/>
  <c r="F33"/>
  <c r="G33"/>
  <c r="I33"/>
  <c r="K33"/>
  <c r="H77"/>
  <c r="I77"/>
  <c r="J77"/>
  <c r="K77"/>
  <c r="F73"/>
  <c r="G73"/>
  <c r="H73"/>
  <c r="I73"/>
  <c r="J73"/>
  <c r="K73"/>
  <c r="D72"/>
  <c r="D71" s="1"/>
  <c r="D60"/>
  <c r="D59"/>
  <c r="D58"/>
  <c r="D56"/>
  <c r="D55"/>
  <c r="D54"/>
  <c r="D48"/>
  <c r="D47"/>
  <c r="D46"/>
  <c r="D44"/>
  <c r="D43"/>
  <c r="D42"/>
  <c r="D40"/>
  <c r="D39"/>
  <c r="D38"/>
  <c r="D36"/>
  <c r="D35"/>
  <c r="D34"/>
  <c r="D32"/>
  <c r="D31"/>
  <c r="D30"/>
  <c r="D25"/>
  <c r="D24"/>
  <c r="D22"/>
  <c r="D20"/>
  <c r="D18"/>
  <c r="D19"/>
  <c r="K29"/>
  <c r="E29"/>
  <c r="F29"/>
  <c r="G29"/>
  <c r="H29"/>
  <c r="I29"/>
  <c r="E21"/>
  <c r="I21"/>
  <c r="J21"/>
  <c r="K21"/>
  <c r="I17"/>
  <c r="H17"/>
  <c r="J17"/>
  <c r="K17"/>
  <c r="G17"/>
  <c r="F17"/>
  <c r="E10"/>
  <c r="K12"/>
  <c r="E15"/>
  <c r="J12"/>
  <c r="E61"/>
  <c r="E17"/>
  <c r="D78"/>
  <c r="D79"/>
  <c r="F77"/>
  <c r="D66"/>
  <c r="K67"/>
  <c r="J67"/>
  <c r="I67"/>
  <c r="H67"/>
  <c r="F67"/>
  <c r="D70"/>
  <c r="D69"/>
  <c r="D68"/>
  <c r="K10"/>
  <c r="J10"/>
  <c r="K61"/>
  <c r="J61"/>
  <c r="I61"/>
  <c r="H61"/>
  <c r="G61"/>
  <c r="D64"/>
  <c r="D63"/>
  <c r="D62"/>
  <c r="F61"/>
  <c r="E73"/>
  <c r="D74"/>
  <c r="D75"/>
  <c r="D76"/>
  <c r="K57"/>
  <c r="I53"/>
  <c r="D52"/>
  <c r="D51"/>
  <c r="D50"/>
  <c r="K49"/>
  <c r="K45"/>
  <c r="J29"/>
  <c r="F15"/>
  <c r="D15" l="1"/>
  <c r="D9"/>
  <c r="D14"/>
  <c r="D16"/>
  <c r="E11"/>
  <c r="D65"/>
  <c r="I11"/>
  <c r="I8" s="1"/>
  <c r="I12"/>
  <c r="D29"/>
  <c r="D33"/>
  <c r="D53"/>
  <c r="D37"/>
  <c r="D57"/>
  <c r="E12"/>
  <c r="F21"/>
  <c r="D21" s="1"/>
  <c r="D67"/>
  <c r="F10"/>
  <c r="D10" s="1"/>
  <c r="F12"/>
  <c r="G12"/>
  <c r="D61"/>
  <c r="K8"/>
  <c r="D17"/>
  <c r="D41"/>
  <c r="D77"/>
  <c r="D45"/>
  <c r="D49"/>
  <c r="D73"/>
  <c r="J8"/>
  <c r="E8" l="1"/>
  <c r="D11"/>
  <c r="D12"/>
  <c r="D8" s="1"/>
  <c r="F8"/>
  <c r="D23"/>
  <c r="H12" l="1"/>
</calcChain>
</file>

<file path=xl/sharedStrings.xml><?xml version="1.0" encoding="utf-8"?>
<sst xmlns="http://schemas.openxmlformats.org/spreadsheetml/2006/main" count="128" uniqueCount="63">
  <si>
    <t>ВСЕГО ПО МУНИЦИПАЛЬНОЙ ПРОГРАММЕ, в том числе:</t>
  </si>
  <si>
    <t>областной бюджет</t>
  </si>
  <si>
    <t>местный бюджет</t>
  </si>
  <si>
    <t>внебюджетные источники</t>
  </si>
  <si>
    <t>В том числе:</t>
  </si>
  <si>
    <t>- средства на софинансирование</t>
  </si>
  <si>
    <t>- авторский надзор</t>
  </si>
  <si>
    <t>№ строки</t>
  </si>
  <si>
    <t>Наименование мероприятия/источники расходов на финансирование</t>
  </si>
  <si>
    <t>Исполнитель мероприятия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</si>
  <si>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</si>
  <si>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</si>
  <si>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</si>
  <si>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</si>
  <si>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</si>
  <si>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</si>
  <si>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</si>
  <si>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</si>
  <si>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Объем расходов на выполнение мероприятия за счет всех источников ресурсного обеспечения, тыс. рублей</t>
  </si>
  <si>
    <t>Номер строки целевых показателей программы</t>
  </si>
  <si>
    <t>Х</t>
  </si>
  <si>
    <t>4,5,6</t>
  </si>
  <si>
    <t>местный бюджет (за рамками софинансирования)</t>
  </si>
  <si>
    <t>местный бюджет (софинансирование)</t>
  </si>
  <si>
    <t>Администрация</t>
  </si>
  <si>
    <t>Администрация, ОМС УМИ</t>
  </si>
  <si>
    <t xml:space="preserve">Приложение № 2 к
муниципальной программе
«Формирование современной
городской  среды   на территории
городского  округа Красноуфимск
в 2018-2024 годы»
</t>
  </si>
  <si>
    <t>ПЕРЕЧЕНЬ
ОСНОВНЫХ МЕРОПРИЯТИЙ МУНИЦИПАЛЬНОЙ ПРОГРАММЫ «ФОРМИРОВАНИЕ СОВРЕМЕННОЙ ГОРОДСКОЙ СРЕДЫ НА ТЕРРИТОРИИ ГОРОДСКОГО ОКРУГА КРАСНОУФИМСК 2018-2024 ГОДЫ»</t>
  </si>
  <si>
    <t>Примечание: По результатам отбора заявок перечень дворовых территорий будет корректироваться в соответствии с Порядком представления, рассмотрения и оценки предложений заинтересованных лиц в реализации мероприятий, направленных на формирование современной городской среды на территории городского округа Красноуфимск (приложение № 8 настоящей Программе).</t>
  </si>
  <si>
    <t>МКУ «Служба  единого заказчика»</t>
  </si>
  <si>
    <t>Администрация, МКУ «Служба  единого заказчика»</t>
  </si>
  <si>
    <t xml:space="preserve">Администрация,
МКУ «Служба  единого  заказчика»
</t>
  </si>
  <si>
    <t>областной бюджет*</t>
  </si>
  <si>
    <t>внебюджетные источники**</t>
  </si>
  <si>
    <t>1,2,3</t>
  </si>
  <si>
    <t>**Внебюджетные средства подлежат корректировке при выделении средств областного бюджета и включении мероприятия в государственную программу Свердловской области «Формирование современной городской среды территории Свердловской  области на 2018-2024  годы»</t>
  </si>
  <si>
    <t>*Средства областного бюджета будут указаны в настоящей Программе после их выделения городскому округу Красноуфимск в рамках участия в реализации государственной программы Свердловской области «Формирование современной городской среды на территории Свердловской области на 2018-2024 годы»</t>
  </si>
  <si>
    <t>- видеонаблююдение</t>
  </si>
  <si>
    <t>19.1</t>
  </si>
  <si>
    <t>- расчистка берега</t>
  </si>
  <si>
    <t>местный бюджет***, в т.ч.:</t>
  </si>
  <si>
    <t>*** Средства местного бюджета подлежат корректировке при выделении средств областного бюджета и включении мероприятия в государственную программу Свердловской области «Формирование современной городской среды территории Свердловской области на 2018-2024 годы»</t>
  </si>
  <si>
    <t>19.2</t>
  </si>
  <si>
    <r>
      <rPr>
        <i/>
        <sz val="11"/>
        <rFont val="Liberation Serif"/>
        <family val="1"/>
        <charset val="204"/>
      </rPr>
      <t>Мероприятие 1.4  Б</t>
    </r>
    <r>
      <rPr>
        <sz val="11"/>
        <rFont val="Liberation Serif"/>
        <family val="1"/>
        <charset val="204"/>
      </rPr>
      <t xml:space="preserve">лагоустройство общественной территории:  «Ул. Советская в границах от ул. Бульварная до ул. Ленина с прилегающими территориями, центральной площади и пешеходной зоны по улице Мизерова» </t>
    </r>
  </si>
  <si>
    <t>Мероприятие 6. Информационное сопровождение мероприятий программы</t>
  </si>
  <si>
    <t>Мероприятие 7.1. Благоустройство общественной территории:  «Ул. Советская в границах от ул. Бульварная до ул. Ленина с прилегающими территориями, центральной площади и пешеходной зоны по улице Мизерова»</t>
  </si>
  <si>
    <r>
      <rPr>
        <i/>
        <sz val="11"/>
        <rFont val="Liberation Serif"/>
        <family val="1"/>
        <charset val="204"/>
      </rPr>
      <t>Мероприятие 1</t>
    </r>
    <r>
      <rPr>
        <sz val="11"/>
        <rFont val="Liberation Serif"/>
        <family val="1"/>
        <charset val="204"/>
      </rPr>
      <t>. Комплексное благоустройство общественных территорий городского округа Красноуфимск</t>
    </r>
  </si>
  <si>
    <r>
      <rPr>
        <i/>
        <sz val="11"/>
        <rFont val="Liberation Serif"/>
        <family val="1"/>
        <charset val="204"/>
      </rPr>
      <t>Мероприятие 1.2</t>
    </r>
    <r>
      <rPr>
        <sz val="11"/>
        <rFont val="Liberation Serif"/>
        <family val="1"/>
        <charset val="204"/>
      </rPr>
      <t xml:space="preserve">  Комплексное благоустройство общественной территории «Верхний уровень набережной  р.Уфы с прилегающей  к ней территорией в г.Красноуфимск Свердловской области»</t>
    </r>
  </si>
  <si>
    <r>
      <rPr>
        <i/>
        <sz val="11"/>
        <rFont val="Liberation Serif"/>
        <family val="1"/>
        <charset val="204"/>
      </rPr>
      <t xml:space="preserve">Мероприятие 1.3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 по ул. Озерной  (от ул. Мизерова  до  пер.Парковый)</t>
    </r>
  </si>
  <si>
    <r>
      <rPr>
        <i/>
        <sz val="11"/>
        <rFont val="Liberation Serif"/>
        <family val="1"/>
        <charset val="204"/>
      </rPr>
      <t xml:space="preserve">Мероприятие 1.5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Сквер  по ул. Станционная и привокзальная площадь</t>
    </r>
  </si>
  <si>
    <r>
      <rPr>
        <i/>
        <sz val="11"/>
        <rFont val="Liberation Serif"/>
        <family val="1"/>
        <charset val="204"/>
      </rPr>
      <t>Мериприятие 1.6</t>
    </r>
    <r>
      <rPr>
        <sz val="11"/>
        <rFont val="Liberation Serif"/>
        <family val="1"/>
        <charset val="204"/>
      </rPr>
      <t>. Комплексное благоустройство общественной территории:   Парк «Пионерский»</t>
    </r>
  </si>
  <si>
    <r>
      <rPr>
        <i/>
        <sz val="11"/>
        <rFont val="Liberation Serif"/>
        <family val="1"/>
        <charset val="204"/>
      </rPr>
      <t>Мероприятие 1.7</t>
    </r>
    <r>
      <rPr>
        <sz val="11"/>
        <rFont val="Liberation Serif"/>
        <family val="1"/>
        <charset val="204"/>
      </rPr>
      <t xml:space="preserve">  Комплексное благоустройство общественной территории: Сквер  в  микрорайоне «Соболя»</t>
    </r>
  </si>
  <si>
    <r>
      <rPr>
        <i/>
        <sz val="11"/>
        <rFont val="Liberation Serif"/>
        <family val="1"/>
        <charset val="204"/>
      </rPr>
      <t>Мероприятие 1.8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Сквер в  микрорайоне «Селекционная  станция»</t>
    </r>
  </si>
  <si>
    <r>
      <rPr>
        <i/>
        <sz val="11"/>
        <rFont val="Liberation Serif"/>
        <family val="1"/>
        <charset val="204"/>
      </rPr>
      <t xml:space="preserve">Мероприятие 1.9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Набережная  р. Сарга</t>
    </r>
  </si>
  <si>
    <r>
      <rPr>
        <i/>
        <sz val="11"/>
        <rFont val="Liberation Serif"/>
        <family val="1"/>
        <charset val="204"/>
      </rPr>
      <t xml:space="preserve">Мероприятие 1.10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Парк им.  Сенкевича</t>
    </r>
  </si>
  <si>
    <r>
      <rPr>
        <i/>
        <sz val="11"/>
        <rFont val="Liberation Serif"/>
        <family val="1"/>
        <charset val="204"/>
      </rPr>
      <t xml:space="preserve">Мероприятие 1.11. </t>
    </r>
    <r>
      <rPr>
        <sz val="11"/>
        <rFont val="Liberation Serif"/>
        <family val="1"/>
        <charset val="204"/>
      </rPr>
      <t>Разработка проектно-сметной документации, экспертиза проектов всего, в том числе:</t>
    </r>
  </si>
  <si>
    <r>
      <rPr>
        <i/>
        <sz val="11"/>
        <rFont val="Liberation Serif"/>
        <family val="1"/>
        <charset val="204"/>
      </rPr>
      <t>Мероприятие 1.12</t>
    </r>
    <r>
      <rPr>
        <sz val="11"/>
        <rFont val="Liberation Serif"/>
        <family val="1"/>
        <charset val="204"/>
      </rPr>
      <t xml:space="preserve"> Информационное сопровождение</t>
    </r>
  </si>
  <si>
    <r>
      <rPr>
        <i/>
        <sz val="11"/>
        <rFont val="Liberation Serif"/>
        <family val="1"/>
        <charset val="204"/>
      </rPr>
      <t>Мероприятие 2.</t>
    </r>
    <r>
      <rPr>
        <sz val="11"/>
        <rFont val="Liberation Serif"/>
        <family val="1"/>
        <charset val="204"/>
      </rPr>
      <t xml:space="preserve"> Комплексное благоустройство дворовых территорий, всего, из них:</t>
    </r>
  </si>
  <si>
    <r>
      <t>Мероприятие 3.</t>
    </r>
    <r>
      <rPr>
        <sz val="11"/>
        <rFont val="Liberation Serif"/>
        <family val="1"/>
        <charset val="204"/>
      </rPr>
      <t>Разработка проектно-сметной документации,  экспертиза проектов всего, в том числе:</t>
    </r>
  </si>
  <si>
    <r>
      <rPr>
        <i/>
        <sz val="11"/>
        <rFont val="Liberation Serif"/>
        <family val="1"/>
        <charset val="204"/>
      </rPr>
      <t>Мероприятие 4.</t>
    </r>
    <r>
      <rPr>
        <sz val="11"/>
        <rFont val="Liberation Serif"/>
        <family val="1"/>
        <charset val="204"/>
      </rPr>
      <t xml:space="preserve"> Организация и проведение рейтингового голосования всего, в том числе:</t>
    </r>
  </si>
  <si>
    <r>
      <rPr>
        <i/>
        <sz val="11"/>
        <rFont val="Liberation Serif"/>
        <family val="1"/>
        <charset val="204"/>
      </rPr>
      <t xml:space="preserve">Мероприятие 5. </t>
    </r>
    <r>
      <rPr>
        <sz val="11"/>
        <rFont val="Liberation Serif"/>
        <family val="1"/>
        <charset val="204"/>
      </rPr>
      <t>Субсидии МУП «Горкомхоз» МО «г.Красноуфимск» на ремонт сетей водоснабжения и водоотведения на территории набережной реки Уфы с прилегающей к ней территорией</t>
    </r>
  </si>
  <si>
    <r>
      <rPr>
        <i/>
        <sz val="11"/>
        <rFont val="Liberation Serif"/>
        <family val="1"/>
        <charset val="204"/>
      </rPr>
      <t>Мероприятие 7</t>
    </r>
    <r>
      <rPr>
        <sz val="11"/>
        <rFont val="Liberation Serif"/>
        <family val="1"/>
        <charset val="204"/>
      </rPr>
      <t xml:space="preserve">.Создание
комфортной городской
среды в малых городах и
исторических поселениях
- победителях Всероссийского
конкурса лучших проектов
создания комфортной
городской среды </t>
    </r>
  </si>
  <si>
    <r>
      <rPr>
        <i/>
        <sz val="11"/>
        <rFont val="Liberation Serif"/>
        <family val="1"/>
        <charset val="204"/>
      </rPr>
      <t>Мероприятие 1.1</t>
    </r>
    <r>
      <rPr>
        <sz val="11"/>
        <rFont val="Liberation Serif"/>
        <family val="1"/>
        <charset val="204"/>
      </rPr>
      <t xml:space="preserve">  Капитальный ремонт элементов благоустройства  парка культуры и отдыха им.  Блюхера, расположенного по адресу: Свердловская область, г. Красноуфимск, ул. Интернациональная, 113а </t>
    </r>
  </si>
</sst>
</file>

<file path=xl/styles.xml><?xml version="1.0" encoding="utf-8"?>
<styleSheet xmlns="http://schemas.openxmlformats.org/spreadsheetml/2006/main">
  <numFmts count="4">
    <numFmt numFmtId="164" formatCode="#,##0.00\ _₽"/>
    <numFmt numFmtId="165" formatCode="#,##0.000\ _₽"/>
    <numFmt numFmtId="166" formatCode="#,##0.0000\ _₽"/>
    <numFmt numFmtId="167" formatCode="#,##0.00000\ _₽"/>
  </numFmts>
  <fonts count="6">
    <font>
      <sz val="11"/>
      <color theme="1"/>
      <name val="Calibri"/>
      <family val="2"/>
      <charset val="204"/>
      <scheme val="minor"/>
    </font>
    <font>
      <sz val="11"/>
      <name val="Liberation Serif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Liberation Serif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8">
    <xf numFmtId="0" fontId="0" fillId="0" borderId="0" xfId="0"/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vertical="center"/>
    </xf>
    <xf numFmtId="167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/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/>
    </xf>
    <xf numFmtId="166" fontId="1" fillId="0" borderId="1" xfId="1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4" fontId="5" fillId="0" borderId="0" xfId="0" applyNumberFormat="1" applyFont="1" applyFill="1"/>
    <xf numFmtId="0" fontId="1" fillId="0" borderId="1" xfId="0" applyFont="1" applyFill="1" applyBorder="1" applyAlignment="1">
      <alignment horizontal="left" vertical="center" wrapText="1"/>
    </xf>
    <xf numFmtId="164" fontId="5" fillId="0" borderId="0" xfId="0" applyNumberFormat="1" applyFont="1" applyFill="1"/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95"/>
  <sheetViews>
    <sheetView tabSelected="1" zoomScaleNormal="100" workbookViewId="0">
      <selection activeCell="I89" sqref="I89"/>
    </sheetView>
  </sheetViews>
  <sheetFormatPr defaultColWidth="9.140625" defaultRowHeight="15"/>
  <cols>
    <col min="1" max="1" width="9.140625" style="8"/>
    <col min="2" max="2" width="34.28515625" style="8" customWidth="1"/>
    <col min="3" max="3" width="22.85546875" style="8" customWidth="1"/>
    <col min="4" max="4" width="17.28515625" style="8" customWidth="1"/>
    <col min="5" max="5" width="11.5703125" style="8" bestFit="1" customWidth="1"/>
    <col min="6" max="6" width="14.42578125" style="8" bestFit="1" customWidth="1"/>
    <col min="7" max="7" width="14.7109375" style="8" customWidth="1"/>
    <col min="8" max="8" width="14.85546875" style="8" customWidth="1"/>
    <col min="9" max="9" width="12.7109375" style="8" customWidth="1"/>
    <col min="10" max="10" width="11.28515625" style="8" bestFit="1" customWidth="1"/>
    <col min="11" max="11" width="10.140625" style="8" customWidth="1"/>
    <col min="12" max="12" width="9.140625" style="8"/>
    <col min="13" max="13" width="10" style="8" bestFit="1" customWidth="1"/>
    <col min="14" max="16384" width="9.140625" style="8"/>
  </cols>
  <sheetData>
    <row r="1" spans="1:48" ht="70.5" customHeight="1">
      <c r="A1" s="7"/>
      <c r="B1" s="7"/>
      <c r="C1" s="7"/>
      <c r="D1" s="7"/>
      <c r="E1" s="7"/>
      <c r="F1" s="7"/>
      <c r="G1" s="7"/>
      <c r="H1" s="35" t="s">
        <v>26</v>
      </c>
      <c r="I1" s="35"/>
      <c r="J1" s="35"/>
      <c r="K1" s="35"/>
      <c r="L1" s="35"/>
    </row>
    <row r="2" spans="1:48">
      <c r="A2" s="7"/>
      <c r="B2" s="7"/>
      <c r="C2" s="7"/>
      <c r="D2" s="7"/>
      <c r="E2" s="7"/>
      <c r="F2" s="7"/>
      <c r="G2" s="7"/>
      <c r="H2" s="9"/>
      <c r="I2" s="9"/>
      <c r="J2" s="9"/>
      <c r="K2" s="9"/>
      <c r="L2" s="9"/>
    </row>
    <row r="3" spans="1:48" ht="46.5" customHeight="1">
      <c r="A3" s="7"/>
      <c r="B3" s="36" t="s">
        <v>27</v>
      </c>
      <c r="C3" s="37"/>
      <c r="D3" s="37"/>
      <c r="E3" s="37"/>
      <c r="F3" s="37"/>
      <c r="G3" s="37"/>
      <c r="H3" s="37"/>
      <c r="I3" s="37"/>
      <c r="J3" s="37"/>
      <c r="K3" s="37"/>
      <c r="L3" s="9"/>
    </row>
    <row r="4" spans="1:4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48" ht="45" customHeight="1">
      <c r="A5" s="34" t="s">
        <v>7</v>
      </c>
      <c r="B5" s="34" t="s">
        <v>8</v>
      </c>
      <c r="C5" s="34" t="s">
        <v>9</v>
      </c>
      <c r="D5" s="34" t="s">
        <v>18</v>
      </c>
      <c r="E5" s="34"/>
      <c r="F5" s="34"/>
      <c r="G5" s="34"/>
      <c r="H5" s="34"/>
      <c r="I5" s="34"/>
      <c r="J5" s="34"/>
      <c r="K5" s="34"/>
      <c r="L5" s="34" t="s">
        <v>19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</row>
    <row r="6" spans="1:48" ht="63" customHeight="1">
      <c r="A6" s="34"/>
      <c r="B6" s="34"/>
      <c r="C6" s="34"/>
      <c r="D6" s="11" t="s">
        <v>10</v>
      </c>
      <c r="E6" s="11" t="s">
        <v>11</v>
      </c>
      <c r="F6" s="11" t="s">
        <v>12</v>
      </c>
      <c r="G6" s="11" t="s">
        <v>13</v>
      </c>
      <c r="H6" s="11" t="s">
        <v>14</v>
      </c>
      <c r="I6" s="11" t="s">
        <v>15</v>
      </c>
      <c r="J6" s="11" t="s">
        <v>16</v>
      </c>
      <c r="K6" s="11" t="s">
        <v>17</v>
      </c>
      <c r="L6" s="34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>
      <c r="A7" s="12">
        <v>1</v>
      </c>
      <c r="B7" s="11">
        <v>2</v>
      </c>
      <c r="C7" s="13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</row>
    <row r="8" spans="1:48" ht="28.5">
      <c r="A8" s="14">
        <v>1</v>
      </c>
      <c r="B8" s="2" t="s">
        <v>0</v>
      </c>
      <c r="C8" s="15"/>
      <c r="D8" s="16">
        <f>D12+D67+D71+D73+D77+D80+D82</f>
        <v>400692.88494000002</v>
      </c>
      <c r="E8" s="1">
        <f t="shared" ref="E8:K8" si="0">E9+E10+E11</f>
        <v>20099.499999999996</v>
      </c>
      <c r="F8" s="3">
        <f t="shared" si="0"/>
        <v>21149.188000000002</v>
      </c>
      <c r="G8" s="3">
        <f>G9+G10+G11</f>
        <v>41662.474000000002</v>
      </c>
      <c r="H8" s="4">
        <f>H9+H10+H11</f>
        <v>199419.4051</v>
      </c>
      <c r="I8" s="1">
        <f t="shared" si="0"/>
        <v>105162.31784</v>
      </c>
      <c r="J8" s="1">
        <f t="shared" si="0"/>
        <v>3900</v>
      </c>
      <c r="K8" s="1">
        <f t="shared" si="0"/>
        <v>9300</v>
      </c>
      <c r="L8" s="17" t="s">
        <v>20</v>
      </c>
      <c r="M8" s="18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</row>
    <row r="9" spans="1:48">
      <c r="A9" s="14">
        <v>2</v>
      </c>
      <c r="B9" s="2" t="s">
        <v>1</v>
      </c>
      <c r="C9" s="15"/>
      <c r="D9" s="1">
        <f>E9+F9+G9+H9+I9+J9+K9</f>
        <v>174148.07</v>
      </c>
      <c r="E9" s="1">
        <f>E18+E22+E30+E38+E42+E46+E50+E54+E58+E62+E68+E74</f>
        <v>18490.269999999997</v>
      </c>
      <c r="F9" s="1">
        <f>F18+F22+F30+F34+F38+F42+F46+F50+F54+F58+F62+F68+F74</f>
        <v>17681</v>
      </c>
      <c r="G9" s="1">
        <f>G18+G22+G30+G34+G38+G42+G46+G50+G54+G58+G62+G68+G74</f>
        <v>36426.800000000003</v>
      </c>
      <c r="H9" s="1">
        <f>H14+H83</f>
        <v>101550</v>
      </c>
      <c r="I9" s="1">
        <f>I18+I22+I30+I34+I38+I42+I46+I50+I54+I58+I62+I68+I74</f>
        <v>0</v>
      </c>
      <c r="J9" s="1">
        <f>J18+J22+J30+J34+J38+J42+J46+J50+J54+J58+J62+J68+J74</f>
        <v>0</v>
      </c>
      <c r="K9" s="1">
        <f>K18+K22+K30+K34+K38+K42+K46+K50+K54+K58+K62+K68+K74</f>
        <v>0</v>
      </c>
      <c r="L9" s="17" t="s">
        <v>20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</row>
    <row r="10" spans="1:48">
      <c r="A10" s="14">
        <v>3</v>
      </c>
      <c r="B10" s="2" t="s">
        <v>2</v>
      </c>
      <c r="C10" s="15"/>
      <c r="D10" s="4">
        <f>E10+F10+G10+H10+I10+J10+K10</f>
        <v>139800.11410000001</v>
      </c>
      <c r="E10" s="1">
        <f>E19+E23+E31+E35+E39+E43+E47+E51+E55+E59+E63+E69+E72+E75+E20+E66</f>
        <v>1609.23</v>
      </c>
      <c r="F10" s="3">
        <f>F19+F23+F31+F35+F39+F43+F47+F51+F55+F59+F63+F69+F72+F75+F77+F80</f>
        <v>3468.1880000000001</v>
      </c>
      <c r="G10" s="3">
        <f>G19+G23+G31+G35+G39+G43+G47+G51+G55+G59+G63+G69+G72+G75+G79</f>
        <v>5235.674</v>
      </c>
      <c r="H10" s="4">
        <f>H15+H84</f>
        <v>93620.485100000005</v>
      </c>
      <c r="I10" s="1">
        <f>I19+I23+I31+I35+I39+I43+I47+I51+I55+I59+I63+I69+I72+I75+I88</f>
        <v>22666.537</v>
      </c>
      <c r="J10" s="1">
        <f>J19+J23+J31+J35+J39+J43+J47+J51+J55+J59+J63+J69+J72+J75</f>
        <v>3900</v>
      </c>
      <c r="K10" s="1">
        <f>K19+K23+K31+K35+K39+K43+K47+K51+K55+K59+K63+K69+K72+K75</f>
        <v>9300</v>
      </c>
      <c r="L10" s="17" t="s">
        <v>20</v>
      </c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</row>
    <row r="11" spans="1:48">
      <c r="A11" s="14">
        <v>4</v>
      </c>
      <c r="B11" s="2" t="s">
        <v>33</v>
      </c>
      <c r="C11" s="15"/>
      <c r="D11" s="1">
        <f>E11+F11+G11+H11+I11+J11+K11</f>
        <v>86744.700840000005</v>
      </c>
      <c r="E11" s="1">
        <f>E16+E70+E76</f>
        <v>0</v>
      </c>
      <c r="F11" s="1">
        <f>F16+F70+F76</f>
        <v>0</v>
      </c>
      <c r="G11" s="1">
        <f>G16+G70+G76</f>
        <v>0</v>
      </c>
      <c r="H11" s="1">
        <f>H16+H85</f>
        <v>4248.92</v>
      </c>
      <c r="I11" s="1">
        <f>I16+I70+I76</f>
        <v>82495.780840000007</v>
      </c>
      <c r="J11" s="1">
        <f>J16+J70+J76</f>
        <v>0</v>
      </c>
      <c r="K11" s="1">
        <f>K16+K70+K76</f>
        <v>0</v>
      </c>
      <c r="L11" s="17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</row>
    <row r="12" spans="1:48" ht="57">
      <c r="A12" s="14">
        <v>5</v>
      </c>
      <c r="B12" s="2" t="s">
        <v>46</v>
      </c>
      <c r="C12" s="19" t="s">
        <v>31</v>
      </c>
      <c r="D12" s="5">
        <f>D14+D15+D16</f>
        <v>219184.2954</v>
      </c>
      <c r="E12" s="1">
        <f t="shared" ref="E12:K12" si="1">E14+E15</f>
        <v>19909.829999999998</v>
      </c>
      <c r="F12" s="1">
        <f t="shared" si="1"/>
        <v>18095.419999999998</v>
      </c>
      <c r="G12" s="5">
        <f t="shared" si="1"/>
        <v>37352.242460000001</v>
      </c>
      <c r="H12" s="4">
        <f t="shared" si="1"/>
        <v>33864.485099999998</v>
      </c>
      <c r="I12" s="1">
        <f>I16+I15+I14</f>
        <v>104062.31784</v>
      </c>
      <c r="J12" s="1">
        <f t="shared" si="1"/>
        <v>800</v>
      </c>
      <c r="K12" s="1">
        <f t="shared" si="1"/>
        <v>5100</v>
      </c>
      <c r="L12" s="17" t="s">
        <v>34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</row>
    <row r="13" spans="1:48">
      <c r="A13" s="14">
        <v>6</v>
      </c>
      <c r="B13" s="2" t="s">
        <v>4</v>
      </c>
      <c r="C13" s="15"/>
      <c r="D13" s="1"/>
      <c r="E13" s="1"/>
      <c r="F13" s="1"/>
      <c r="G13" s="1"/>
      <c r="H13" s="1"/>
      <c r="I13" s="1"/>
      <c r="J13" s="1"/>
      <c r="K13" s="1"/>
      <c r="L13" s="17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</row>
    <row r="14" spans="1:48">
      <c r="A14" s="14">
        <v>7</v>
      </c>
      <c r="B14" s="2" t="s">
        <v>1</v>
      </c>
      <c r="C14" s="15"/>
      <c r="D14" s="1">
        <f>E14+F14+G14+H14+I14+J14+K14</f>
        <v>103958.39999999999</v>
      </c>
      <c r="E14" s="1">
        <f>E18+E22+E30+E34+E38+E42+E46+E50+E54+E58+E62</f>
        <v>18300.599999999999</v>
      </c>
      <c r="F14" s="1">
        <f>F18+F22+F30+F34+F38+F42+F46+F50+F54+F62</f>
        <v>17681</v>
      </c>
      <c r="G14" s="1">
        <f>G22+G62</f>
        <v>36426.800000000003</v>
      </c>
      <c r="H14" s="1">
        <f>H22+H34</f>
        <v>31550</v>
      </c>
      <c r="I14" s="1">
        <v>0</v>
      </c>
      <c r="J14" s="1">
        <v>0</v>
      </c>
      <c r="K14" s="1">
        <v>0</v>
      </c>
      <c r="L14" s="17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</row>
    <row r="15" spans="1:48">
      <c r="A15" s="14">
        <v>8</v>
      </c>
      <c r="B15" s="2" t="s">
        <v>2</v>
      </c>
      <c r="C15" s="15"/>
      <c r="D15" s="5">
        <f>E15+F15+G15+H15+I15+J15+K15</f>
        <v>32730.114560000002</v>
      </c>
      <c r="E15" s="1">
        <f>E19+E20+E23+E31+E35+E39+E43+E47+E51+E55+E59+E63+E66</f>
        <v>1609.23</v>
      </c>
      <c r="F15" s="1">
        <f>F23+F63</f>
        <v>414.41999999999996</v>
      </c>
      <c r="G15" s="5">
        <f>G23+G63</f>
        <v>925.44245999999998</v>
      </c>
      <c r="H15" s="4">
        <f>H23+H35</f>
        <v>2314.4850999999999</v>
      </c>
      <c r="I15" s="1">
        <f>I66+I63+I59+I55+I51+I47+I43+I39+I35+I31+I23+I19</f>
        <v>21566.537</v>
      </c>
      <c r="J15" s="1">
        <f>J66+J63+J59+J55+J51+J47+J43+J39+J35+J31+J23+J19</f>
        <v>800</v>
      </c>
      <c r="K15" s="1">
        <f>K66+K63+K59+K55+K51+K47+K43+K39+K35+K31+K23+K19</f>
        <v>5100</v>
      </c>
      <c r="L15" s="17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</row>
    <row r="16" spans="1:48">
      <c r="A16" s="14">
        <v>9</v>
      </c>
      <c r="B16" s="2" t="s">
        <v>3</v>
      </c>
      <c r="C16" s="15"/>
      <c r="D16" s="1">
        <f>E16+F16+G16+H16+I16+J16+K16</f>
        <v>82495.780840000007</v>
      </c>
      <c r="E16" s="1">
        <f t="shared" ref="E16:K16" si="2">E26+E32+E36+E40+E44+E48+E52+E56+E60+E64</f>
        <v>0</v>
      </c>
      <c r="F16" s="1">
        <v>0</v>
      </c>
      <c r="G16" s="1">
        <f t="shared" si="2"/>
        <v>0</v>
      </c>
      <c r="H16" s="1">
        <f>H28+H32+H36+H40+H44+H48+H52+H56+H60+H64</f>
        <v>0</v>
      </c>
      <c r="I16" s="1">
        <f t="shared" si="2"/>
        <v>82495.780840000007</v>
      </c>
      <c r="J16" s="1">
        <f t="shared" si="2"/>
        <v>0</v>
      </c>
      <c r="K16" s="1">
        <f t="shared" si="2"/>
        <v>0</v>
      </c>
      <c r="L16" s="17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</row>
    <row r="17" spans="1:48" ht="99.75">
      <c r="A17" s="14">
        <v>10</v>
      </c>
      <c r="B17" s="2" t="s">
        <v>62</v>
      </c>
      <c r="C17" s="15"/>
      <c r="D17" s="1">
        <f t="shared" ref="D17:I17" si="3">D18+D19+D20</f>
        <v>18761.309999999998</v>
      </c>
      <c r="E17" s="1">
        <f t="shared" si="3"/>
        <v>18761.309999999998</v>
      </c>
      <c r="F17" s="1">
        <f t="shared" si="3"/>
        <v>0</v>
      </c>
      <c r="G17" s="1">
        <f t="shared" si="3"/>
        <v>0</v>
      </c>
      <c r="H17" s="1">
        <f t="shared" si="3"/>
        <v>0</v>
      </c>
      <c r="I17" s="1">
        <f t="shared" si="3"/>
        <v>0</v>
      </c>
      <c r="J17" s="1">
        <f t="shared" ref="J17:K17" si="4">J18+J19+J20</f>
        <v>0</v>
      </c>
      <c r="K17" s="1">
        <f t="shared" si="4"/>
        <v>0</v>
      </c>
      <c r="L17" s="17" t="s">
        <v>34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</row>
    <row r="18" spans="1:48">
      <c r="A18" s="14">
        <v>11</v>
      </c>
      <c r="B18" s="2" t="s">
        <v>1</v>
      </c>
      <c r="C18" s="15"/>
      <c r="D18" s="1">
        <f>E18+F18+G18+H18+I18+J18+K18</f>
        <v>18300.599999999999</v>
      </c>
      <c r="E18" s="1">
        <v>18300.599999999999</v>
      </c>
      <c r="F18" s="1"/>
      <c r="G18" s="1"/>
      <c r="H18" s="1"/>
      <c r="I18" s="1"/>
      <c r="J18" s="1"/>
      <c r="K18" s="1"/>
      <c r="L18" s="17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</row>
    <row r="19" spans="1:48" ht="28.5">
      <c r="A19" s="14">
        <v>12</v>
      </c>
      <c r="B19" s="2" t="s">
        <v>23</v>
      </c>
      <c r="C19" s="15"/>
      <c r="D19" s="1">
        <f>E19+F19+G19+H19+I19+J19+K19</f>
        <v>363.18</v>
      </c>
      <c r="E19" s="1">
        <v>363.18</v>
      </c>
      <c r="F19" s="1"/>
      <c r="G19" s="1"/>
      <c r="H19" s="1"/>
      <c r="I19" s="1"/>
      <c r="J19" s="1"/>
      <c r="K19" s="1"/>
      <c r="L19" s="17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</row>
    <row r="20" spans="1:48" ht="28.5">
      <c r="A20" s="14">
        <v>13</v>
      </c>
      <c r="B20" s="2" t="s">
        <v>22</v>
      </c>
      <c r="C20" s="15"/>
      <c r="D20" s="1">
        <f>E20+F20+G20+H20+I20+J20+K20</f>
        <v>97.53</v>
      </c>
      <c r="E20" s="1">
        <v>97.53</v>
      </c>
      <c r="F20" s="1"/>
      <c r="G20" s="1"/>
      <c r="H20" s="1"/>
      <c r="I20" s="1"/>
      <c r="J20" s="1"/>
      <c r="K20" s="1"/>
      <c r="L20" s="17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</row>
    <row r="21" spans="1:48" ht="99.75">
      <c r="A21" s="14">
        <v>14</v>
      </c>
      <c r="B21" s="2" t="s">
        <v>47</v>
      </c>
      <c r="C21" s="15"/>
      <c r="D21" s="5">
        <f>F21+G21+H21</f>
        <v>57330.811020000001</v>
      </c>
      <c r="E21" s="1">
        <f>E22+E23</f>
        <v>0</v>
      </c>
      <c r="F21" s="1">
        <f>F22+F23</f>
        <v>18095.419999999998</v>
      </c>
      <c r="G21" s="5">
        <f>G23+G22</f>
        <v>37352.242460000001</v>
      </c>
      <c r="H21" s="4">
        <f>H23+H28</f>
        <v>1883.1485600000001</v>
      </c>
      <c r="I21" s="1">
        <f t="shared" ref="I21:K21" si="5">I22+I23</f>
        <v>0</v>
      </c>
      <c r="J21" s="1">
        <f t="shared" si="5"/>
        <v>0</v>
      </c>
      <c r="K21" s="1">
        <f t="shared" si="5"/>
        <v>0</v>
      </c>
      <c r="L21" s="17" t="s">
        <v>34</v>
      </c>
      <c r="M21" s="18"/>
      <c r="N21" s="18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</row>
    <row r="22" spans="1:48">
      <c r="A22" s="14">
        <v>15</v>
      </c>
      <c r="B22" s="2" t="s">
        <v>32</v>
      </c>
      <c r="C22" s="15"/>
      <c r="D22" s="1">
        <f t="shared" ref="D22:D26" si="6">E22+F22+G22+H22+I22+J22+K22</f>
        <v>74528.3</v>
      </c>
      <c r="E22" s="1"/>
      <c r="F22" s="1">
        <v>17681</v>
      </c>
      <c r="G22" s="1">
        <f>9894.2+26532.6</f>
        <v>36426.800000000003</v>
      </c>
      <c r="H22" s="1">
        <v>20420.5</v>
      </c>
      <c r="I22" s="1"/>
      <c r="J22" s="1"/>
      <c r="K22" s="1"/>
      <c r="L22" s="17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</row>
    <row r="23" spans="1:48">
      <c r="A23" s="14">
        <v>16</v>
      </c>
      <c r="B23" s="2" t="s">
        <v>40</v>
      </c>
      <c r="C23" s="15"/>
      <c r="D23" s="5">
        <f t="shared" si="6"/>
        <v>3223.0110199999999</v>
      </c>
      <c r="E23" s="1"/>
      <c r="F23" s="1">
        <f>F24+F25+F26+F27</f>
        <v>414.41999999999996</v>
      </c>
      <c r="G23" s="5">
        <f>G24+G25</f>
        <v>925.44245999999998</v>
      </c>
      <c r="H23" s="4">
        <f>H24+H25</f>
        <v>1883.1485600000001</v>
      </c>
      <c r="I23" s="1"/>
      <c r="J23" s="1"/>
      <c r="K23" s="1"/>
      <c r="L23" s="17"/>
      <c r="M23" s="10"/>
      <c r="N23" s="18"/>
      <c r="O23" s="18"/>
      <c r="P23" s="18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</row>
    <row r="24" spans="1:48">
      <c r="A24" s="14">
        <v>17</v>
      </c>
      <c r="B24" s="2" t="s">
        <v>5</v>
      </c>
      <c r="C24" s="15"/>
      <c r="D24" s="1">
        <f t="shared" si="6"/>
        <v>2892.3185600000002</v>
      </c>
      <c r="E24" s="1"/>
      <c r="F24" s="1">
        <v>178.6</v>
      </c>
      <c r="G24" s="3">
        <v>876.08</v>
      </c>
      <c r="H24" s="4">
        <f>2268.9751-H35</f>
        <v>1837.6385600000001</v>
      </c>
      <c r="I24" s="1"/>
      <c r="J24" s="1"/>
      <c r="K24" s="1"/>
      <c r="L24" s="17"/>
      <c r="M24" s="10"/>
      <c r="N24" s="18"/>
      <c r="O24" s="2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</row>
    <row r="25" spans="1:48">
      <c r="A25" s="14">
        <v>18</v>
      </c>
      <c r="B25" s="2" t="s">
        <v>6</v>
      </c>
      <c r="C25" s="15"/>
      <c r="D25" s="1">
        <f t="shared" si="6"/>
        <v>130.69245999999998</v>
      </c>
      <c r="E25" s="1"/>
      <c r="F25" s="1">
        <v>35.82</v>
      </c>
      <c r="G25" s="5">
        <v>49.362459999999999</v>
      </c>
      <c r="H25" s="1">
        <v>45.51</v>
      </c>
      <c r="I25" s="1"/>
      <c r="J25" s="1"/>
      <c r="K25" s="1"/>
      <c r="L25" s="17"/>
      <c r="M25" s="10"/>
      <c r="N25" s="10"/>
      <c r="O25" s="18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</row>
    <row r="26" spans="1:48">
      <c r="A26" s="14">
        <v>19</v>
      </c>
      <c r="B26" s="21" t="s">
        <v>37</v>
      </c>
      <c r="C26" s="15"/>
      <c r="D26" s="1">
        <f t="shared" si="6"/>
        <v>100</v>
      </c>
      <c r="E26" s="1"/>
      <c r="F26" s="1">
        <v>100</v>
      </c>
      <c r="G26" s="1">
        <v>0</v>
      </c>
      <c r="H26" s="1">
        <v>0</v>
      </c>
      <c r="I26" s="1"/>
      <c r="J26" s="1"/>
      <c r="K26" s="1"/>
      <c r="L26" s="17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</row>
    <row r="27" spans="1:48">
      <c r="A27" s="22" t="s">
        <v>38</v>
      </c>
      <c r="B27" s="21" t="s">
        <v>39</v>
      </c>
      <c r="C27" s="15"/>
      <c r="D27" s="1">
        <f>E27+F27+G27+H27+I27+J27+K27</f>
        <v>100</v>
      </c>
      <c r="E27" s="1"/>
      <c r="F27" s="1">
        <v>100</v>
      </c>
      <c r="G27" s="1">
        <v>0</v>
      </c>
      <c r="H27" s="1">
        <v>0</v>
      </c>
      <c r="I27" s="1"/>
      <c r="J27" s="1"/>
      <c r="K27" s="1"/>
      <c r="L27" s="17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</row>
    <row r="28" spans="1:48">
      <c r="A28" s="22" t="s">
        <v>42</v>
      </c>
      <c r="B28" s="21" t="s">
        <v>33</v>
      </c>
      <c r="C28" s="15"/>
      <c r="D28" s="1">
        <f>E28+F28+G28+H28+I28+J28+K28</f>
        <v>0</v>
      </c>
      <c r="E28" s="1"/>
      <c r="F28" s="1">
        <v>0</v>
      </c>
      <c r="G28" s="1">
        <v>0</v>
      </c>
      <c r="H28" s="1">
        <v>0</v>
      </c>
      <c r="I28" s="1"/>
      <c r="J28" s="1"/>
      <c r="K28" s="1"/>
      <c r="L28" s="17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</row>
    <row r="29" spans="1:48" ht="57">
      <c r="A29" s="14">
        <v>20</v>
      </c>
      <c r="B29" s="2" t="s">
        <v>48</v>
      </c>
      <c r="C29" s="15"/>
      <c r="D29" s="1">
        <f>D30+D31+D32</f>
        <v>700</v>
      </c>
      <c r="E29" s="1">
        <f t="shared" ref="E29:K29" si="7">E30+E31+E32</f>
        <v>0</v>
      </c>
      <c r="F29" s="1">
        <f t="shared" si="7"/>
        <v>0</v>
      </c>
      <c r="G29" s="1">
        <f t="shared" si="7"/>
        <v>0</v>
      </c>
      <c r="H29" s="1">
        <f t="shared" si="7"/>
        <v>0</v>
      </c>
      <c r="I29" s="1">
        <f t="shared" si="7"/>
        <v>0</v>
      </c>
      <c r="J29" s="1">
        <f>J30+J31+J32</f>
        <v>0</v>
      </c>
      <c r="K29" s="1">
        <f t="shared" si="7"/>
        <v>700</v>
      </c>
      <c r="L29" s="17" t="s">
        <v>34</v>
      </c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</row>
    <row r="30" spans="1:48">
      <c r="A30" s="14">
        <v>21</v>
      </c>
      <c r="B30" s="2" t="s">
        <v>1</v>
      </c>
      <c r="C30" s="15"/>
      <c r="D30" s="1">
        <f>E30+F30+G30+H30+I30+J30+K30</f>
        <v>0</v>
      </c>
      <c r="E30" s="1"/>
      <c r="F30" s="1"/>
      <c r="G30" s="1"/>
      <c r="H30" s="1"/>
      <c r="I30" s="1"/>
      <c r="J30" s="1">
        <v>0</v>
      </c>
      <c r="K30" s="1">
        <v>0</v>
      </c>
      <c r="L30" s="17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</row>
    <row r="31" spans="1:48">
      <c r="A31" s="14">
        <v>22</v>
      </c>
      <c r="B31" s="2" t="s">
        <v>2</v>
      </c>
      <c r="C31" s="15"/>
      <c r="D31" s="1">
        <f>E31+F31+G31+H31+I31+J31+K31</f>
        <v>700</v>
      </c>
      <c r="E31" s="1"/>
      <c r="F31" s="1"/>
      <c r="G31" s="1"/>
      <c r="H31" s="1"/>
      <c r="I31" s="1"/>
      <c r="J31" s="1">
        <v>0</v>
      </c>
      <c r="K31" s="1">
        <v>700</v>
      </c>
      <c r="L31" s="17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</row>
    <row r="32" spans="1:48">
      <c r="A32" s="14">
        <v>23</v>
      </c>
      <c r="B32" s="2" t="s">
        <v>3</v>
      </c>
      <c r="C32" s="15"/>
      <c r="D32" s="1">
        <f>E32+F32+G32+H32+I32+J32+K32</f>
        <v>0</v>
      </c>
      <c r="E32" s="1"/>
      <c r="F32" s="1"/>
      <c r="G32" s="1"/>
      <c r="H32" s="1"/>
      <c r="I32" s="1"/>
      <c r="J32" s="1">
        <v>0</v>
      </c>
      <c r="K32" s="1">
        <v>0</v>
      </c>
      <c r="L32" s="17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</row>
    <row r="33" spans="1:48" ht="104.25" customHeight="1">
      <c r="A33" s="14">
        <v>24</v>
      </c>
      <c r="B33" s="2" t="s">
        <v>43</v>
      </c>
      <c r="C33" s="15"/>
      <c r="D33" s="1">
        <f>D34+D35+D36</f>
        <v>115623.15438000001</v>
      </c>
      <c r="E33" s="1">
        <f t="shared" ref="E33:G33" si="8">E34+E35+E36</f>
        <v>0</v>
      </c>
      <c r="F33" s="1">
        <f t="shared" si="8"/>
        <v>0</v>
      </c>
      <c r="G33" s="1">
        <f t="shared" si="8"/>
        <v>0</v>
      </c>
      <c r="H33" s="1">
        <f>H34+H35+H36</f>
        <v>11560.83654</v>
      </c>
      <c r="I33" s="1">
        <f t="shared" ref="I33:K33" si="9">I34+I35+I36</f>
        <v>104062.31784</v>
      </c>
      <c r="J33" s="1">
        <f t="shared" si="9"/>
        <v>0</v>
      </c>
      <c r="K33" s="1">
        <f t="shared" si="9"/>
        <v>0</v>
      </c>
      <c r="L33" s="17" t="s">
        <v>34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</row>
    <row r="34" spans="1:48">
      <c r="A34" s="14">
        <v>25</v>
      </c>
      <c r="B34" s="2" t="s">
        <v>32</v>
      </c>
      <c r="C34" s="15"/>
      <c r="D34" s="1">
        <f>E34+F34+G34+H34+I34+J34+K34</f>
        <v>11129.5</v>
      </c>
      <c r="E34" s="1"/>
      <c r="F34" s="1"/>
      <c r="G34" s="1"/>
      <c r="H34" s="1">
        <v>11129.5</v>
      </c>
      <c r="I34" s="1">
        <v>0</v>
      </c>
      <c r="J34" s="1">
        <v>0</v>
      </c>
      <c r="K34" s="1"/>
      <c r="L34" s="17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</row>
    <row r="35" spans="1:48">
      <c r="A35" s="14">
        <v>26</v>
      </c>
      <c r="B35" s="2" t="s">
        <v>2</v>
      </c>
      <c r="C35" s="15"/>
      <c r="D35" s="1">
        <f>E35+F35+G35+H35+I35+J35+K35</f>
        <v>21997.873540000001</v>
      </c>
      <c r="E35" s="1"/>
      <c r="F35" s="1"/>
      <c r="G35" s="1"/>
      <c r="H35" s="1">
        <v>431.33654000000001</v>
      </c>
      <c r="I35" s="1">
        <v>21566.537</v>
      </c>
      <c r="J35" s="1">
        <v>0</v>
      </c>
      <c r="K35" s="1"/>
      <c r="L35" s="17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</row>
    <row r="36" spans="1:48">
      <c r="A36" s="14">
        <v>27</v>
      </c>
      <c r="B36" s="2" t="s">
        <v>33</v>
      </c>
      <c r="C36" s="15"/>
      <c r="D36" s="1">
        <f>E36+F36+G36+H36+I36+J36+K36</f>
        <v>82495.780840000007</v>
      </c>
      <c r="E36" s="1"/>
      <c r="F36" s="1"/>
      <c r="G36" s="1"/>
      <c r="H36" s="1">
        <v>0</v>
      </c>
      <c r="I36" s="1">
        <v>82495.780840000007</v>
      </c>
      <c r="J36" s="1">
        <v>0</v>
      </c>
      <c r="K36" s="1"/>
      <c r="L36" s="17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</row>
    <row r="37" spans="1:48" ht="71.25">
      <c r="A37" s="14">
        <v>28</v>
      </c>
      <c r="B37" s="2" t="s">
        <v>49</v>
      </c>
      <c r="C37" s="15"/>
      <c r="D37" s="1">
        <f>D38+D39+D40</f>
        <v>800</v>
      </c>
      <c r="E37" s="1">
        <f t="shared" ref="E37:H37" si="10">E38+E39+E40</f>
        <v>0</v>
      </c>
      <c r="F37" s="1">
        <f t="shared" si="10"/>
        <v>0</v>
      </c>
      <c r="G37" s="1">
        <f t="shared" si="10"/>
        <v>0</v>
      </c>
      <c r="H37" s="1">
        <f t="shared" si="10"/>
        <v>0</v>
      </c>
      <c r="I37" s="1">
        <f>I40+I39+I38</f>
        <v>0</v>
      </c>
      <c r="J37" s="1">
        <f>J38+J39+J40</f>
        <v>800</v>
      </c>
      <c r="K37" s="1">
        <f t="shared" ref="K37" si="11">K38+K39+K40</f>
        <v>0</v>
      </c>
      <c r="L37" s="17" t="s">
        <v>34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</row>
    <row r="38" spans="1:48">
      <c r="A38" s="14">
        <v>29</v>
      </c>
      <c r="B38" s="2" t="s">
        <v>1</v>
      </c>
      <c r="C38" s="15"/>
      <c r="D38" s="1">
        <f>E38+F38+G38+H38+I38+J38+K38</f>
        <v>0</v>
      </c>
      <c r="E38" s="1"/>
      <c r="F38" s="1"/>
      <c r="G38" s="1"/>
      <c r="H38" s="1"/>
      <c r="I38" s="1">
        <v>0</v>
      </c>
      <c r="J38" s="1">
        <v>0</v>
      </c>
      <c r="K38" s="1"/>
      <c r="L38" s="17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</row>
    <row r="39" spans="1:48">
      <c r="A39" s="14">
        <v>30</v>
      </c>
      <c r="B39" s="2" t="s">
        <v>2</v>
      </c>
      <c r="C39" s="15"/>
      <c r="D39" s="1">
        <f>E39+F39+G39+H39+I39+J39+K39</f>
        <v>800</v>
      </c>
      <c r="E39" s="1"/>
      <c r="F39" s="1"/>
      <c r="G39" s="1"/>
      <c r="H39" s="1"/>
      <c r="I39" s="1">
        <v>0</v>
      </c>
      <c r="J39" s="1">
        <v>800</v>
      </c>
      <c r="K39" s="1"/>
      <c r="L39" s="17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</row>
    <row r="40" spans="1:48">
      <c r="A40" s="14">
        <v>31</v>
      </c>
      <c r="B40" s="2" t="s">
        <v>3</v>
      </c>
      <c r="C40" s="15"/>
      <c r="D40" s="1">
        <f>E40+F40+G40+H40+I40+J40+K40</f>
        <v>0</v>
      </c>
      <c r="E40" s="1"/>
      <c r="F40" s="1"/>
      <c r="G40" s="1"/>
      <c r="H40" s="1"/>
      <c r="I40" s="1">
        <v>0</v>
      </c>
      <c r="J40" s="1">
        <v>0</v>
      </c>
      <c r="K40" s="1"/>
      <c r="L40" s="17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</row>
    <row r="41" spans="1:48" ht="42.75">
      <c r="A41" s="14">
        <v>32</v>
      </c>
      <c r="B41" s="2" t="s">
        <v>50</v>
      </c>
      <c r="C41" s="15"/>
      <c r="D41" s="1">
        <f>D42+D43+D44</f>
        <v>1000</v>
      </c>
      <c r="E41" s="1">
        <f t="shared" ref="E41:I41" si="12">E42+E43+E44</f>
        <v>0</v>
      </c>
      <c r="F41" s="1">
        <f t="shared" si="12"/>
        <v>0</v>
      </c>
      <c r="G41" s="1">
        <f t="shared" si="12"/>
        <v>0</v>
      </c>
      <c r="H41" s="1">
        <f t="shared" si="12"/>
        <v>0</v>
      </c>
      <c r="I41" s="1">
        <f t="shared" si="12"/>
        <v>0</v>
      </c>
      <c r="J41" s="1">
        <f>J42+J43+J44</f>
        <v>0</v>
      </c>
      <c r="K41" s="1">
        <f>K42+K43+K44</f>
        <v>1000</v>
      </c>
      <c r="L41" s="17" t="s">
        <v>34</v>
      </c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</row>
    <row r="42" spans="1:48">
      <c r="A42" s="14">
        <v>33</v>
      </c>
      <c r="B42" s="2" t="s">
        <v>1</v>
      </c>
      <c r="C42" s="15"/>
      <c r="D42" s="1">
        <f>E42+F42+G42+H42+I42+J42+K42</f>
        <v>0</v>
      </c>
      <c r="E42" s="1"/>
      <c r="F42" s="1"/>
      <c r="G42" s="1"/>
      <c r="H42" s="1"/>
      <c r="I42" s="1"/>
      <c r="J42" s="1">
        <v>0</v>
      </c>
      <c r="K42" s="1">
        <v>0</v>
      </c>
      <c r="L42" s="17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</row>
    <row r="43" spans="1:48">
      <c r="A43" s="14">
        <v>34</v>
      </c>
      <c r="B43" s="2" t="s">
        <v>2</v>
      </c>
      <c r="C43" s="15"/>
      <c r="D43" s="1">
        <f>E43+F43+G43+H43+I43+J43+K43</f>
        <v>1000</v>
      </c>
      <c r="E43" s="1"/>
      <c r="F43" s="1"/>
      <c r="G43" s="1"/>
      <c r="H43" s="1"/>
      <c r="I43" s="1"/>
      <c r="J43" s="1">
        <v>0</v>
      </c>
      <c r="K43" s="1">
        <v>1000</v>
      </c>
      <c r="L43" s="17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</row>
    <row r="44" spans="1:48">
      <c r="A44" s="14">
        <v>35</v>
      </c>
      <c r="B44" s="2" t="s">
        <v>3</v>
      </c>
      <c r="C44" s="15"/>
      <c r="D44" s="1">
        <f>E44+F44+G44+H44+I44+J44+K44</f>
        <v>0</v>
      </c>
      <c r="E44" s="1"/>
      <c r="F44" s="1"/>
      <c r="G44" s="1"/>
      <c r="H44" s="1"/>
      <c r="I44" s="1"/>
      <c r="J44" s="1">
        <v>0</v>
      </c>
      <c r="K44" s="1">
        <v>0</v>
      </c>
      <c r="L44" s="17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</row>
    <row r="45" spans="1:48" ht="57">
      <c r="A45" s="14">
        <v>36</v>
      </c>
      <c r="B45" s="2" t="s">
        <v>51</v>
      </c>
      <c r="C45" s="15"/>
      <c r="D45" s="1">
        <f>D46+D47+D48</f>
        <v>700</v>
      </c>
      <c r="E45" s="1">
        <f t="shared" ref="E45:J45" si="13">E46+E47+E48</f>
        <v>0</v>
      </c>
      <c r="F45" s="1">
        <f t="shared" si="13"/>
        <v>0</v>
      </c>
      <c r="G45" s="1">
        <f t="shared" si="13"/>
        <v>0</v>
      </c>
      <c r="H45" s="1">
        <f t="shared" si="13"/>
        <v>0</v>
      </c>
      <c r="I45" s="1">
        <f t="shared" si="13"/>
        <v>0</v>
      </c>
      <c r="J45" s="1">
        <f t="shared" si="13"/>
        <v>0</v>
      </c>
      <c r="K45" s="1">
        <f>K46+K47+K48</f>
        <v>700</v>
      </c>
      <c r="L45" s="17" t="s">
        <v>34</v>
      </c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</row>
    <row r="46" spans="1:48">
      <c r="A46" s="14">
        <v>37</v>
      </c>
      <c r="B46" s="2" t="s">
        <v>1</v>
      </c>
      <c r="C46" s="15"/>
      <c r="D46" s="1">
        <f>E46+F46+G46+H46+I46+J46+K46</f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1">
        <v>0</v>
      </c>
      <c r="L46" s="17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</row>
    <row r="47" spans="1:48">
      <c r="A47" s="14">
        <v>38</v>
      </c>
      <c r="B47" s="2" t="s">
        <v>2</v>
      </c>
      <c r="C47" s="15"/>
      <c r="D47" s="1">
        <f>E47+F47+G47+H47+I47+J47+K47</f>
        <v>700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1">
        <v>700</v>
      </c>
      <c r="L47" s="17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</row>
    <row r="48" spans="1:48">
      <c r="A48" s="14">
        <v>39</v>
      </c>
      <c r="B48" s="2" t="s">
        <v>3</v>
      </c>
      <c r="C48" s="15"/>
      <c r="D48" s="1">
        <f>E48+F48+G48+H48+I48+J48+K48</f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1">
        <v>0</v>
      </c>
      <c r="L48" s="17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</row>
    <row r="49" spans="1:48" ht="57">
      <c r="A49" s="14">
        <v>40</v>
      </c>
      <c r="B49" s="2" t="s">
        <v>52</v>
      </c>
      <c r="C49" s="15"/>
      <c r="D49" s="1">
        <f>D50+D51+D52</f>
        <v>700</v>
      </c>
      <c r="E49" s="1">
        <f t="shared" ref="E49:J49" si="14">E50+E51+E52</f>
        <v>0</v>
      </c>
      <c r="F49" s="1">
        <f t="shared" si="14"/>
        <v>0</v>
      </c>
      <c r="G49" s="1">
        <f t="shared" si="14"/>
        <v>0</v>
      </c>
      <c r="H49" s="1">
        <f t="shared" si="14"/>
        <v>0</v>
      </c>
      <c r="I49" s="1">
        <f t="shared" si="14"/>
        <v>0</v>
      </c>
      <c r="J49" s="1">
        <f t="shared" si="14"/>
        <v>0</v>
      </c>
      <c r="K49" s="1">
        <f>K50+K51+K52</f>
        <v>700</v>
      </c>
      <c r="L49" s="17" t="s">
        <v>34</v>
      </c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</row>
    <row r="50" spans="1:48">
      <c r="A50" s="14">
        <v>41</v>
      </c>
      <c r="B50" s="2" t="s">
        <v>1</v>
      </c>
      <c r="C50" s="15"/>
      <c r="D50" s="1">
        <f>K50</f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1">
        <v>0</v>
      </c>
      <c r="L50" s="17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</row>
    <row r="51" spans="1:48">
      <c r="A51" s="14">
        <v>42</v>
      </c>
      <c r="B51" s="2" t="s">
        <v>2</v>
      </c>
      <c r="C51" s="15"/>
      <c r="D51" s="1">
        <f>K51</f>
        <v>700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1">
        <v>700</v>
      </c>
      <c r="L51" s="17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</row>
    <row r="52" spans="1:48">
      <c r="A52" s="14">
        <v>43</v>
      </c>
      <c r="B52" s="2" t="s">
        <v>3</v>
      </c>
      <c r="C52" s="15"/>
      <c r="D52" s="1">
        <f>K52</f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1">
        <v>0</v>
      </c>
      <c r="L52" s="17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</row>
    <row r="53" spans="1:48" ht="42.75">
      <c r="A53" s="14">
        <v>44</v>
      </c>
      <c r="B53" s="2" t="s">
        <v>53</v>
      </c>
      <c r="C53" s="15"/>
      <c r="D53" s="1">
        <f>D54+D55+D56</f>
        <v>1000</v>
      </c>
      <c r="E53" s="1">
        <f t="shared" ref="E53:H53" si="15">E54+E55+E56</f>
        <v>0</v>
      </c>
      <c r="F53" s="1">
        <f t="shared" si="15"/>
        <v>0</v>
      </c>
      <c r="G53" s="1">
        <f t="shared" si="15"/>
        <v>0</v>
      </c>
      <c r="H53" s="1">
        <f t="shared" si="15"/>
        <v>0</v>
      </c>
      <c r="I53" s="1">
        <f>I54+I55+I56</f>
        <v>0</v>
      </c>
      <c r="J53" s="1">
        <f t="shared" ref="J53:K53" si="16">J54+J55+J56</f>
        <v>0</v>
      </c>
      <c r="K53" s="1">
        <f t="shared" si="16"/>
        <v>1000</v>
      </c>
      <c r="L53" s="17" t="s">
        <v>34</v>
      </c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</row>
    <row r="54" spans="1:48">
      <c r="A54" s="14">
        <v>45</v>
      </c>
      <c r="B54" s="2" t="s">
        <v>1</v>
      </c>
      <c r="C54" s="15"/>
      <c r="D54" s="1">
        <f>E54+F54+G54+H54+I54+J54+K54</f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1">
        <v>0</v>
      </c>
      <c r="L54" s="17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</row>
    <row r="55" spans="1:48">
      <c r="A55" s="14">
        <v>46</v>
      </c>
      <c r="B55" s="2" t="s">
        <v>2</v>
      </c>
      <c r="C55" s="15"/>
      <c r="D55" s="1">
        <f>E55+F55+G55+H55+I55+J55+K55</f>
        <v>1000</v>
      </c>
      <c r="E55" s="1"/>
      <c r="F55" s="1"/>
      <c r="G55" s="1"/>
      <c r="H55" s="1"/>
      <c r="I55" s="1">
        <v>0</v>
      </c>
      <c r="J55" s="1">
        <v>0</v>
      </c>
      <c r="K55" s="1">
        <v>1000</v>
      </c>
      <c r="L55" s="17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</row>
    <row r="56" spans="1:48">
      <c r="A56" s="14">
        <v>47</v>
      </c>
      <c r="B56" s="2" t="s">
        <v>3</v>
      </c>
      <c r="C56" s="15"/>
      <c r="D56" s="1">
        <f>E56+F56+G56+H56+I56+J56+K56</f>
        <v>0</v>
      </c>
      <c r="E56" s="1"/>
      <c r="F56" s="1"/>
      <c r="G56" s="1"/>
      <c r="H56" s="1"/>
      <c r="I56" s="1">
        <v>0</v>
      </c>
      <c r="J56" s="1">
        <v>0</v>
      </c>
      <c r="K56" s="1">
        <v>0</v>
      </c>
      <c r="L56" s="17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</row>
    <row r="57" spans="1:48" ht="42.75">
      <c r="A57" s="14">
        <v>48</v>
      </c>
      <c r="B57" s="2" t="s">
        <v>54</v>
      </c>
      <c r="C57" s="15"/>
      <c r="D57" s="1">
        <f>D58+D59+D60</f>
        <v>1000</v>
      </c>
      <c r="E57" s="1">
        <f t="shared" ref="E57:J57" si="17">E58+E59+E60</f>
        <v>0</v>
      </c>
      <c r="F57" s="1">
        <f t="shared" si="17"/>
        <v>0</v>
      </c>
      <c r="G57" s="1">
        <f t="shared" si="17"/>
        <v>0</v>
      </c>
      <c r="H57" s="1">
        <f t="shared" si="17"/>
        <v>0</v>
      </c>
      <c r="I57" s="1">
        <f t="shared" si="17"/>
        <v>0</v>
      </c>
      <c r="J57" s="1">
        <f t="shared" si="17"/>
        <v>0</v>
      </c>
      <c r="K57" s="1">
        <f>K58+K59+K60</f>
        <v>1000</v>
      </c>
      <c r="L57" s="17" t="s">
        <v>34</v>
      </c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</row>
    <row r="58" spans="1:48">
      <c r="A58" s="14">
        <v>49</v>
      </c>
      <c r="B58" s="2" t="s">
        <v>1</v>
      </c>
      <c r="C58" s="15"/>
      <c r="D58" s="1">
        <f t="shared" ref="D58:D63" si="18">E58+F58+G58+H58+I58+J58+K58</f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1">
        <v>0</v>
      </c>
      <c r="L58" s="17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</row>
    <row r="59" spans="1:48">
      <c r="A59" s="14">
        <v>50</v>
      </c>
      <c r="B59" s="2" t="s">
        <v>2</v>
      </c>
      <c r="C59" s="15"/>
      <c r="D59" s="1">
        <f t="shared" si="18"/>
        <v>1000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1">
        <v>1000</v>
      </c>
      <c r="L59" s="17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</row>
    <row r="60" spans="1:48">
      <c r="A60" s="14">
        <v>51</v>
      </c>
      <c r="B60" s="2" t="s">
        <v>3</v>
      </c>
      <c r="C60" s="15"/>
      <c r="D60" s="1">
        <f t="shared" si="18"/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1">
        <v>0</v>
      </c>
      <c r="L60" s="17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</row>
    <row r="61" spans="1:48" ht="57.75">
      <c r="A61" s="14">
        <v>52</v>
      </c>
      <c r="B61" s="23" t="s">
        <v>55</v>
      </c>
      <c r="C61" s="15"/>
      <c r="D61" s="1">
        <f t="shared" si="18"/>
        <v>1048.52</v>
      </c>
      <c r="E61" s="1">
        <f t="shared" ref="E61:K61" si="19">E62+E63+E64</f>
        <v>1048.52</v>
      </c>
      <c r="F61" s="1">
        <f t="shared" si="19"/>
        <v>0</v>
      </c>
      <c r="G61" s="1">
        <f t="shared" si="19"/>
        <v>0</v>
      </c>
      <c r="H61" s="1">
        <f t="shared" si="19"/>
        <v>0</v>
      </c>
      <c r="I61" s="1">
        <f t="shared" si="19"/>
        <v>0</v>
      </c>
      <c r="J61" s="1">
        <f t="shared" si="19"/>
        <v>0</v>
      </c>
      <c r="K61" s="1">
        <f t="shared" si="19"/>
        <v>0</v>
      </c>
      <c r="L61" s="17">
        <v>12</v>
      </c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</row>
    <row r="62" spans="1:48">
      <c r="A62" s="14">
        <v>53</v>
      </c>
      <c r="B62" s="2" t="s">
        <v>1</v>
      </c>
      <c r="C62" s="15"/>
      <c r="D62" s="1">
        <f t="shared" si="18"/>
        <v>0</v>
      </c>
      <c r="E62" s="1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17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</row>
    <row r="63" spans="1:48">
      <c r="A63" s="14">
        <v>54</v>
      </c>
      <c r="B63" s="2" t="s">
        <v>2</v>
      </c>
      <c r="C63" s="15"/>
      <c r="D63" s="1">
        <f t="shared" si="18"/>
        <v>1048.52</v>
      </c>
      <c r="E63" s="1">
        <v>1048.52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17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</row>
    <row r="64" spans="1:48">
      <c r="A64" s="14">
        <v>55</v>
      </c>
      <c r="B64" s="2" t="s">
        <v>3</v>
      </c>
      <c r="C64" s="15"/>
      <c r="D64" s="1">
        <f>E64+F64+G64+H64+I64+J64+K64+L64</f>
        <v>0</v>
      </c>
      <c r="E64" s="1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17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</row>
    <row r="65" spans="1:48" ht="28.5">
      <c r="A65" s="14">
        <v>56</v>
      </c>
      <c r="B65" s="2" t="s">
        <v>56</v>
      </c>
      <c r="C65" s="15"/>
      <c r="D65" s="1">
        <f>E65+F65+G65+H65+I65+J65+K65</f>
        <v>100</v>
      </c>
      <c r="E65" s="1">
        <f t="shared" ref="E65:K65" si="20">E66</f>
        <v>100</v>
      </c>
      <c r="F65" s="1">
        <f t="shared" si="20"/>
        <v>0</v>
      </c>
      <c r="G65" s="1">
        <f t="shared" si="20"/>
        <v>0</v>
      </c>
      <c r="H65" s="1">
        <f t="shared" si="20"/>
        <v>0</v>
      </c>
      <c r="I65" s="1">
        <f t="shared" si="20"/>
        <v>0</v>
      </c>
      <c r="J65" s="1">
        <f t="shared" si="20"/>
        <v>0</v>
      </c>
      <c r="K65" s="1">
        <f t="shared" si="20"/>
        <v>0</v>
      </c>
      <c r="L65" s="17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</row>
    <row r="66" spans="1:48">
      <c r="A66" s="14">
        <v>57</v>
      </c>
      <c r="B66" s="2" t="s">
        <v>2</v>
      </c>
      <c r="C66" s="15"/>
      <c r="D66" s="1">
        <f>E66+F66+G66+H66+I66+J66+K66</f>
        <v>100</v>
      </c>
      <c r="E66" s="1">
        <v>100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17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</row>
    <row r="67" spans="1:48" ht="42.75">
      <c r="A67" s="14">
        <v>58</v>
      </c>
      <c r="B67" s="2" t="s">
        <v>57</v>
      </c>
      <c r="C67" s="19" t="s">
        <v>30</v>
      </c>
      <c r="D67" s="3">
        <f t="shared" ref="D67:K67" si="21">D68+D69+D70</f>
        <v>5014.3209999999999</v>
      </c>
      <c r="E67" s="1">
        <f>E68+E69+E70</f>
        <v>0</v>
      </c>
      <c r="F67" s="1">
        <f t="shared" si="21"/>
        <v>0</v>
      </c>
      <c r="G67" s="3">
        <f t="shared" si="21"/>
        <v>44.320999999999998</v>
      </c>
      <c r="H67" s="1">
        <f t="shared" si="21"/>
        <v>0</v>
      </c>
      <c r="I67" s="1">
        <f t="shared" si="21"/>
        <v>0</v>
      </c>
      <c r="J67" s="1">
        <f t="shared" si="21"/>
        <v>2000</v>
      </c>
      <c r="K67" s="1">
        <f t="shared" si="21"/>
        <v>2970</v>
      </c>
      <c r="L67" s="17" t="s">
        <v>21</v>
      </c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</row>
    <row r="68" spans="1:48">
      <c r="A68" s="14">
        <v>59</v>
      </c>
      <c r="B68" s="2" t="s">
        <v>1</v>
      </c>
      <c r="C68" s="15"/>
      <c r="D68" s="1">
        <f>E68+F68+G68+H68+I68+J68+K68</f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7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</row>
    <row r="69" spans="1:48">
      <c r="A69" s="14">
        <v>60</v>
      </c>
      <c r="B69" s="2" t="s">
        <v>2</v>
      </c>
      <c r="C69" s="15"/>
      <c r="D69" s="3">
        <f>E69+F69+G69+H69+I69+J69+K69</f>
        <v>5014.3209999999999</v>
      </c>
      <c r="E69" s="1">
        <v>0</v>
      </c>
      <c r="F69" s="1">
        <v>0</v>
      </c>
      <c r="G69" s="3">
        <v>44.320999999999998</v>
      </c>
      <c r="H69" s="1">
        <v>0</v>
      </c>
      <c r="I69" s="1">
        <v>0</v>
      </c>
      <c r="J69" s="1">
        <v>2000</v>
      </c>
      <c r="K69" s="1">
        <v>2970</v>
      </c>
      <c r="L69" s="17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</row>
    <row r="70" spans="1:48">
      <c r="A70" s="14">
        <v>61</v>
      </c>
      <c r="B70" s="2" t="s">
        <v>33</v>
      </c>
      <c r="C70" s="15"/>
      <c r="D70" s="1">
        <f>E70+F70+G70+H70+I70+J70+K70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7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</row>
    <row r="71" spans="1:48" ht="57">
      <c r="A71" s="14">
        <v>62</v>
      </c>
      <c r="B71" s="24" t="s">
        <v>58</v>
      </c>
      <c r="C71" s="19" t="s">
        <v>30</v>
      </c>
      <c r="D71" s="5">
        <f t="shared" ref="D71:K71" si="22">D72</f>
        <v>7742.0445399999999</v>
      </c>
      <c r="E71" s="1">
        <f t="shared" si="22"/>
        <v>0</v>
      </c>
      <c r="F71" s="3">
        <f t="shared" si="22"/>
        <v>1276.134</v>
      </c>
      <c r="G71" s="5">
        <f t="shared" si="22"/>
        <v>3035.9105399999999</v>
      </c>
      <c r="H71" s="1">
        <f t="shared" si="22"/>
        <v>0</v>
      </c>
      <c r="I71" s="1">
        <f>I72</f>
        <v>1100</v>
      </c>
      <c r="J71" s="1">
        <f t="shared" si="22"/>
        <v>1100</v>
      </c>
      <c r="K71" s="1">
        <f t="shared" si="22"/>
        <v>1230</v>
      </c>
      <c r="L71" s="17">
        <v>12</v>
      </c>
    </row>
    <row r="72" spans="1:48">
      <c r="A72" s="14">
        <v>63</v>
      </c>
      <c r="B72" s="2" t="s">
        <v>2</v>
      </c>
      <c r="C72" s="15"/>
      <c r="D72" s="5">
        <f>E72+F72+G72+H72+I72+J72+K72</f>
        <v>7742.0445399999999</v>
      </c>
      <c r="E72" s="1">
        <v>0</v>
      </c>
      <c r="F72" s="3">
        <v>1276.134</v>
      </c>
      <c r="G72" s="5">
        <v>3035.9105399999999</v>
      </c>
      <c r="H72" s="1">
        <v>0</v>
      </c>
      <c r="I72" s="1">
        <v>1100</v>
      </c>
      <c r="J72" s="1">
        <v>1100</v>
      </c>
      <c r="K72" s="1">
        <v>1230</v>
      </c>
      <c r="L72" s="17"/>
    </row>
    <row r="73" spans="1:48" ht="42.75">
      <c r="A73" s="14">
        <v>64</v>
      </c>
      <c r="B73" s="2" t="s">
        <v>59</v>
      </c>
      <c r="C73" s="15" t="s">
        <v>24</v>
      </c>
      <c r="D73" s="1">
        <f>D74+D75+D76</f>
        <v>189.67</v>
      </c>
      <c r="E73" s="1">
        <f>E74+E75+E76</f>
        <v>189.67</v>
      </c>
      <c r="F73" s="1">
        <f t="shared" ref="F73:K73" si="23">F74+F75+F76</f>
        <v>0</v>
      </c>
      <c r="G73" s="1">
        <f t="shared" si="23"/>
        <v>0</v>
      </c>
      <c r="H73" s="1">
        <f t="shared" si="23"/>
        <v>0</v>
      </c>
      <c r="I73" s="1">
        <f t="shared" si="23"/>
        <v>0</v>
      </c>
      <c r="J73" s="1">
        <f t="shared" si="23"/>
        <v>0</v>
      </c>
      <c r="K73" s="1">
        <f t="shared" si="23"/>
        <v>0</v>
      </c>
      <c r="L73" s="17">
        <v>13</v>
      </c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</row>
    <row r="74" spans="1:48">
      <c r="A74" s="14">
        <v>65</v>
      </c>
      <c r="B74" s="23" t="s">
        <v>1</v>
      </c>
      <c r="C74" s="15"/>
      <c r="D74" s="1">
        <f>E74+F74+G74+H74+I74+J74+K74</f>
        <v>189.67</v>
      </c>
      <c r="E74" s="1">
        <v>189.67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17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</row>
    <row r="75" spans="1:48">
      <c r="A75" s="14">
        <v>66</v>
      </c>
      <c r="B75" s="23" t="s">
        <v>2</v>
      </c>
      <c r="C75" s="15"/>
      <c r="D75" s="1">
        <f>E75+F75+G75+H75+I75+J75+K75</f>
        <v>0</v>
      </c>
      <c r="E75" s="1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17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</row>
    <row r="76" spans="1:48">
      <c r="A76" s="14">
        <v>67</v>
      </c>
      <c r="B76" s="23" t="s">
        <v>3</v>
      </c>
      <c r="C76" s="15"/>
      <c r="D76" s="1">
        <f>E76+F76+G76+H76+I76+J76+K76</f>
        <v>0</v>
      </c>
      <c r="E76" s="1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17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</row>
    <row r="77" spans="1:48" ht="86.25">
      <c r="A77" s="14">
        <v>68</v>
      </c>
      <c r="B77" s="23" t="s">
        <v>60</v>
      </c>
      <c r="C77" s="19" t="s">
        <v>25</v>
      </c>
      <c r="D77" s="3">
        <f>D78+D79</f>
        <v>2953.634</v>
      </c>
      <c r="E77" s="1">
        <v>0</v>
      </c>
      <c r="F77" s="3">
        <f>F78+F79</f>
        <v>1723.634</v>
      </c>
      <c r="G77" s="1">
        <v>1230</v>
      </c>
      <c r="H77" s="1">
        <f t="shared" ref="H77:K77" si="24">H78+H79</f>
        <v>0</v>
      </c>
      <c r="I77" s="1">
        <f t="shared" si="24"/>
        <v>0</v>
      </c>
      <c r="J77" s="1">
        <f t="shared" si="24"/>
        <v>0</v>
      </c>
      <c r="K77" s="1">
        <f t="shared" si="24"/>
        <v>0</v>
      </c>
      <c r="L77" s="17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</row>
    <row r="78" spans="1:48">
      <c r="A78" s="14">
        <v>69</v>
      </c>
      <c r="B78" s="2" t="s">
        <v>1</v>
      </c>
      <c r="C78" s="15"/>
      <c r="D78" s="25">
        <f>E78+F78+G78+H78+I78+J78+K78</f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17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</row>
    <row r="79" spans="1:48">
      <c r="A79" s="14">
        <v>70</v>
      </c>
      <c r="B79" s="2" t="s">
        <v>2</v>
      </c>
      <c r="C79" s="15"/>
      <c r="D79" s="25">
        <f>E79+F79+G79+H79+I79+J79+K79</f>
        <v>2953.634</v>
      </c>
      <c r="E79" s="6">
        <v>0</v>
      </c>
      <c r="F79" s="25">
        <v>1723.634</v>
      </c>
      <c r="G79" s="6">
        <v>1230</v>
      </c>
      <c r="H79" s="6">
        <v>0</v>
      </c>
      <c r="I79" s="6">
        <v>0</v>
      </c>
      <c r="J79" s="6">
        <v>0</v>
      </c>
      <c r="K79" s="6">
        <v>0</v>
      </c>
      <c r="L79" s="17"/>
    </row>
    <row r="80" spans="1:48" ht="43.5">
      <c r="A80" s="14">
        <v>71</v>
      </c>
      <c r="B80" s="23" t="s">
        <v>44</v>
      </c>
      <c r="C80" s="19" t="s">
        <v>29</v>
      </c>
      <c r="D80" s="6">
        <f>E80+F80+G80+H80+I80+J80+K80</f>
        <v>54</v>
      </c>
      <c r="E80" s="6">
        <v>0</v>
      </c>
      <c r="F80" s="6">
        <f>F81</f>
        <v>54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/>
    </row>
    <row r="81" spans="1:12">
      <c r="A81" s="14">
        <v>72</v>
      </c>
      <c r="B81" s="23" t="s">
        <v>2</v>
      </c>
      <c r="C81" s="26"/>
      <c r="D81" s="6">
        <f>E81+F81+G81+H81+I81+J81+K81</f>
        <v>54</v>
      </c>
      <c r="E81" s="6">
        <v>0</v>
      </c>
      <c r="F81" s="6">
        <v>54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/>
    </row>
    <row r="82" spans="1:12" ht="114">
      <c r="A82" s="14">
        <v>73</v>
      </c>
      <c r="B82" s="2" t="s">
        <v>61</v>
      </c>
      <c r="C82" s="19" t="s">
        <v>30</v>
      </c>
      <c r="D82" s="1">
        <f>D83+D84+D85</f>
        <v>165554.92000000001</v>
      </c>
      <c r="E82" s="1">
        <f t="shared" ref="E82:K82" si="25">E83+E84+E85</f>
        <v>0</v>
      </c>
      <c r="F82" s="1">
        <f t="shared" si="25"/>
        <v>0</v>
      </c>
      <c r="G82" s="1">
        <f t="shared" si="25"/>
        <v>0</v>
      </c>
      <c r="H82" s="1">
        <f t="shared" si="25"/>
        <v>165554.92000000001</v>
      </c>
      <c r="I82" s="1">
        <f t="shared" si="25"/>
        <v>0</v>
      </c>
      <c r="J82" s="1">
        <f t="shared" si="25"/>
        <v>0</v>
      </c>
      <c r="K82" s="1">
        <f t="shared" si="25"/>
        <v>0</v>
      </c>
      <c r="L82" s="17" t="s">
        <v>34</v>
      </c>
    </row>
    <row r="83" spans="1:12">
      <c r="A83" s="14">
        <v>74</v>
      </c>
      <c r="B83" s="2" t="s">
        <v>1</v>
      </c>
      <c r="C83" s="15"/>
      <c r="D83" s="1">
        <f>E83+F83+G83+H83+I83+J83+K83</f>
        <v>70000</v>
      </c>
      <c r="E83" s="1">
        <v>0</v>
      </c>
      <c r="F83" s="6">
        <v>0</v>
      </c>
      <c r="G83" s="6">
        <v>0</v>
      </c>
      <c r="H83" s="6">
        <f t="shared" ref="H83:I85" si="26">H87</f>
        <v>70000</v>
      </c>
      <c r="I83" s="6">
        <f t="shared" si="26"/>
        <v>0</v>
      </c>
      <c r="J83" s="6">
        <v>0</v>
      </c>
      <c r="K83" s="6">
        <v>0</v>
      </c>
      <c r="L83" s="17"/>
    </row>
    <row r="84" spans="1:12">
      <c r="A84" s="14">
        <v>75</v>
      </c>
      <c r="B84" s="2" t="s">
        <v>2</v>
      </c>
      <c r="C84" s="15"/>
      <c r="D84" s="1">
        <f>E84+F84+G84+H84+I84+J84+K84</f>
        <v>91306</v>
      </c>
      <c r="E84" s="1">
        <v>0</v>
      </c>
      <c r="F84" s="6">
        <v>0</v>
      </c>
      <c r="G84" s="6">
        <v>0</v>
      </c>
      <c r="H84" s="6">
        <f t="shared" si="26"/>
        <v>91306</v>
      </c>
      <c r="I84" s="6">
        <v>0</v>
      </c>
      <c r="J84" s="6">
        <v>0</v>
      </c>
      <c r="K84" s="6">
        <v>0</v>
      </c>
      <c r="L84" s="17"/>
    </row>
    <row r="85" spans="1:12">
      <c r="A85" s="14">
        <v>76</v>
      </c>
      <c r="B85" s="2" t="s">
        <v>3</v>
      </c>
      <c r="C85" s="15"/>
      <c r="D85" s="1">
        <f>E85+F85+G85+H85+I85+J85+K85</f>
        <v>4248.92</v>
      </c>
      <c r="E85" s="1">
        <v>0</v>
      </c>
      <c r="F85" s="6">
        <v>0</v>
      </c>
      <c r="G85" s="6">
        <v>0</v>
      </c>
      <c r="H85" s="6">
        <f t="shared" si="26"/>
        <v>4248.92</v>
      </c>
      <c r="I85" s="6">
        <f t="shared" si="26"/>
        <v>0</v>
      </c>
      <c r="J85" s="6">
        <v>0</v>
      </c>
      <c r="K85" s="6">
        <v>0</v>
      </c>
      <c r="L85" s="17"/>
    </row>
    <row r="86" spans="1:12" ht="99.75">
      <c r="A86" s="14">
        <v>77</v>
      </c>
      <c r="B86" s="2" t="s">
        <v>45</v>
      </c>
      <c r="C86" s="19" t="s">
        <v>30</v>
      </c>
      <c r="D86" s="1">
        <f>D87+D88+D89</f>
        <v>165554.92000000001</v>
      </c>
      <c r="E86" s="1">
        <f t="shared" ref="E86:K86" si="27">E87+E88</f>
        <v>0</v>
      </c>
      <c r="F86" s="1">
        <f t="shared" si="27"/>
        <v>0</v>
      </c>
      <c r="G86" s="1">
        <f t="shared" si="27"/>
        <v>0</v>
      </c>
      <c r="H86" s="1">
        <f>H87+H88+H89</f>
        <v>165554.92000000001</v>
      </c>
      <c r="I86" s="1">
        <f>I87+I88</f>
        <v>0</v>
      </c>
      <c r="J86" s="1">
        <f t="shared" si="27"/>
        <v>0</v>
      </c>
      <c r="K86" s="1">
        <f t="shared" si="27"/>
        <v>0</v>
      </c>
      <c r="L86" s="17" t="s">
        <v>34</v>
      </c>
    </row>
    <row r="87" spans="1:12">
      <c r="A87" s="14">
        <v>78</v>
      </c>
      <c r="B87" s="2" t="s">
        <v>1</v>
      </c>
      <c r="C87" s="15"/>
      <c r="D87" s="1">
        <f>E87+F87+G87+H87+I87+J87+K87</f>
        <v>70000</v>
      </c>
      <c r="E87" s="1">
        <v>0</v>
      </c>
      <c r="F87" s="6">
        <v>0</v>
      </c>
      <c r="G87" s="6">
        <v>0</v>
      </c>
      <c r="H87" s="6">
        <v>70000</v>
      </c>
      <c r="I87" s="6">
        <v>0</v>
      </c>
      <c r="J87" s="6">
        <v>0</v>
      </c>
      <c r="K87" s="6">
        <v>0</v>
      </c>
      <c r="L87" s="17"/>
    </row>
    <row r="88" spans="1:12">
      <c r="A88" s="14">
        <v>79</v>
      </c>
      <c r="B88" s="2" t="s">
        <v>2</v>
      </c>
      <c r="C88" s="15"/>
      <c r="D88" s="1">
        <f>E88+F88+G88+H88+I88+J88+K88</f>
        <v>91306</v>
      </c>
      <c r="E88" s="1">
        <v>0</v>
      </c>
      <c r="F88" s="6">
        <v>0</v>
      </c>
      <c r="G88" s="6">
        <v>0</v>
      </c>
      <c r="H88" s="6">
        <v>91306</v>
      </c>
      <c r="I88" s="6">
        <v>0</v>
      </c>
      <c r="J88" s="6">
        <v>0</v>
      </c>
      <c r="K88" s="6">
        <v>0</v>
      </c>
      <c r="L88" s="17"/>
    </row>
    <row r="89" spans="1:12">
      <c r="A89" s="14">
        <v>80</v>
      </c>
      <c r="B89" s="2" t="s">
        <v>3</v>
      </c>
      <c r="C89" s="15"/>
      <c r="D89" s="1">
        <f t="shared" ref="D89" si="28">E89+F89+G89+H89+I89+J89+K89</f>
        <v>4248.92</v>
      </c>
      <c r="E89" s="1">
        <v>0</v>
      </c>
      <c r="F89" s="6">
        <v>0</v>
      </c>
      <c r="G89" s="6">
        <v>0</v>
      </c>
      <c r="H89" s="6">
        <v>4248.92</v>
      </c>
      <c r="I89" s="6">
        <v>0</v>
      </c>
      <c r="J89" s="6">
        <v>0</v>
      </c>
      <c r="K89" s="6">
        <v>0</v>
      </c>
      <c r="L89" s="17"/>
    </row>
    <row r="90" spans="1:12">
      <c r="A90" s="27"/>
      <c r="B90" s="28"/>
      <c r="C90" s="29"/>
      <c r="D90" s="30"/>
      <c r="E90" s="30"/>
      <c r="F90" s="30"/>
      <c r="G90" s="30"/>
      <c r="H90" s="30"/>
      <c r="I90" s="30"/>
      <c r="J90" s="30"/>
      <c r="K90" s="30"/>
      <c r="L90" s="30"/>
    </row>
    <row r="91" spans="1:12">
      <c r="A91" s="27"/>
      <c r="B91" s="28"/>
      <c r="C91" s="31"/>
      <c r="D91" s="32"/>
      <c r="E91" s="32"/>
      <c r="F91" s="32"/>
      <c r="G91" s="32"/>
      <c r="H91" s="32"/>
      <c r="I91" s="32"/>
      <c r="J91" s="32"/>
      <c r="K91" s="32"/>
      <c r="L91" s="32"/>
    </row>
    <row r="92" spans="1:12" ht="51" customHeight="1">
      <c r="A92" s="7"/>
      <c r="B92" s="33" t="s">
        <v>28</v>
      </c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1:12" ht="34.5" customHeight="1">
      <c r="A93" s="7"/>
      <c r="B93" s="33" t="s">
        <v>36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1:12" ht="33.75" customHeight="1">
      <c r="A94" s="7"/>
      <c r="B94" s="33" t="s">
        <v>35</v>
      </c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1:12" ht="36" customHeight="1">
      <c r="B95" s="33" t="s">
        <v>41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</row>
  </sheetData>
  <mergeCells count="11">
    <mergeCell ref="H1:L1"/>
    <mergeCell ref="B3:K3"/>
    <mergeCell ref="C5:C6"/>
    <mergeCell ref="D5:K5"/>
    <mergeCell ref="L5:L6"/>
    <mergeCell ref="B95:L95"/>
    <mergeCell ref="B92:L92"/>
    <mergeCell ref="B93:L93"/>
    <mergeCell ref="B94:L94"/>
    <mergeCell ref="A5:A6"/>
    <mergeCell ref="B5:B6"/>
  </mergeCells>
  <pageMargins left="0.51181102362204722" right="0.51181102362204722" top="0.74803149606299213" bottom="0.55118110236220474" header="0.31496062992125984" footer="0.31496062992125984"/>
  <pageSetup paperSize="9" scale="72" fitToHeight="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2021-07-13T06:24:42Z</dcterms:modified>
</cp:coreProperties>
</file>